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7" r:id="rId1"/>
  </sheets>
  <definedNames>
    <definedName name="_xlnm._FilterDatabase" localSheetId="0" hidden="1">Видеоэкраны!$A$1:$R$2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7" l="1"/>
  <c r="P3" i="7" s="1"/>
  <c r="Q3" i="7" s="1"/>
  <c r="N4" i="7"/>
  <c r="P4" i="7" s="1"/>
  <c r="Q4" i="7" s="1"/>
  <c r="N5" i="7"/>
  <c r="P5" i="7" s="1"/>
  <c r="Q5" i="7" s="1"/>
  <c r="N6" i="7"/>
  <c r="P6" i="7" s="1"/>
  <c r="Q6" i="7" s="1"/>
  <c r="N7" i="7"/>
  <c r="P7" i="7" s="1"/>
  <c r="Q7" i="7" s="1"/>
  <c r="N8" i="7"/>
  <c r="P8" i="7" s="1"/>
  <c r="Q8" i="7" s="1"/>
  <c r="N2" i="7"/>
  <c r="P2" i="7" l="1"/>
  <c r="Q2" i="7" s="1"/>
</calcChain>
</file>

<file path=xl/sharedStrings.xml><?xml version="1.0" encoding="utf-8"?>
<sst xmlns="http://schemas.openxmlformats.org/spreadsheetml/2006/main" count="88" uniqueCount="45">
  <si>
    <t>Город</t>
  </si>
  <si>
    <t>Ролик, сек.</t>
  </si>
  <si>
    <t>Период, дней</t>
  </si>
  <si>
    <t>Фото</t>
  </si>
  <si>
    <t>Ссылка</t>
  </si>
  <si>
    <t>Локация</t>
  </si>
  <si>
    <t>Координаты</t>
  </si>
  <si>
    <t>Карта</t>
  </si>
  <si>
    <t>Вид рекламы</t>
  </si>
  <si>
    <t>Аэропорт</t>
  </si>
  <si>
    <t>Адрес</t>
  </si>
  <si>
    <t>Место установки рекламной конструкции</t>
  </si>
  <si>
    <t>Уфа</t>
  </si>
  <si>
    <t>Размер, м.</t>
  </si>
  <si>
    <t>4,9х2,8</t>
  </si>
  <si>
    <t>аэропорт Уфа имени Мустая Карима, Республика Башкортостан</t>
  </si>
  <si>
    <t>54.563616, 55.881574</t>
  </si>
  <si>
    <t>Видеоэкран</t>
  </si>
  <si>
    <t>Галерея ВВЛ, рядом с эскалатором</t>
  </si>
  <si>
    <t>Общая зона ВВЛ, над зоной регистрации</t>
  </si>
  <si>
    <t>Зал получения багажа, над багажными лентами</t>
  </si>
  <si>
    <t xml:space="preserve"> В зоне ожидания напротив кафе </t>
  </si>
  <si>
    <t>ВВЛ 1-й этаж: 9  мониторов; ВВЛ 2-й этаж: 11 мониторов; МВЛ 1-й этаж: 2 монитора</t>
  </si>
  <si>
    <t>Бизнес-зал Иремель в здании нового Терминала</t>
  </si>
  <si>
    <t xml:space="preserve"> Слева  от входа в Терминал 1 </t>
  </si>
  <si>
    <t>Код</t>
  </si>
  <si>
    <t>УАВ-1</t>
  </si>
  <si>
    <t>УАВ-2</t>
  </si>
  <si>
    <t>УАВ-3</t>
  </si>
  <si>
    <t>УАВ-4</t>
  </si>
  <si>
    <t>УАВ-5</t>
  </si>
  <si>
    <t>УАВ-6</t>
  </si>
  <si>
    <t>УАВ-7</t>
  </si>
  <si>
    <t>4,8х2,08</t>
  </si>
  <si>
    <t>3,5х1,5</t>
  </si>
  <si>
    <t>1,2х2,42</t>
  </si>
  <si>
    <t>1,21х0,68</t>
  </si>
  <si>
    <t>7,68 х 4, 8</t>
  </si>
  <si>
    <t>Стоимость за все конструкции</t>
  </si>
  <si>
    <t>Аэропорт Уфа имени Мустая Карима, Республика Башкортостан</t>
  </si>
  <si>
    <t>Количество видеоэкранов</t>
  </si>
  <si>
    <t>Выходов в час на 1 видеоэкране</t>
  </si>
  <si>
    <t>Время работы видеоэкранов, часов</t>
  </si>
  <si>
    <t>Выходов в сутки на 1 видеоэкране</t>
  </si>
  <si>
    <t>Выходов за период на 1 видеоэкране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</si>
</sst>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Lt00tmkdCIINBQ" TargetMode="External"/><Relationship Id="rId3" Type="http://schemas.openxmlformats.org/officeDocument/2006/relationships/hyperlink" Target="https://yandex.ru/maps/-/CHS8FYl8" TargetMode="External"/><Relationship Id="rId7" Type="http://schemas.openxmlformats.org/officeDocument/2006/relationships/hyperlink" Target="https://disk.yandex.ru/i/L7VPly4dz9EYBg" TargetMode="External"/><Relationship Id="rId2" Type="http://schemas.openxmlformats.org/officeDocument/2006/relationships/hyperlink" Target="https://yandex.ru/maps/-/CHS8FYl8" TargetMode="External"/><Relationship Id="rId1" Type="http://schemas.openxmlformats.org/officeDocument/2006/relationships/hyperlink" Target="https://yandex.ru/maps/-/CHS8FYl8" TargetMode="External"/><Relationship Id="rId6" Type="http://schemas.openxmlformats.org/officeDocument/2006/relationships/hyperlink" Target="https://disk.yandex.ru/i/xY3-uUQv9hHmn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1B2VF8-qqdyU_Q" TargetMode="External"/><Relationship Id="rId10" Type="http://schemas.openxmlformats.org/officeDocument/2006/relationships/hyperlink" Target="https://disk.yandex.ru/i/p1Cm4jJSty4zYg" TargetMode="External"/><Relationship Id="rId4" Type="http://schemas.openxmlformats.org/officeDocument/2006/relationships/hyperlink" Target="https://disk.yandex.ru/i/Apv7Oc4zMfD4Ug" TargetMode="External"/><Relationship Id="rId9" Type="http://schemas.openxmlformats.org/officeDocument/2006/relationships/hyperlink" Target="https://disk.yandex.ru/i/F-2L-kPsedZEG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C4" sqref="C4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30.140625" style="3" customWidth="1"/>
    <col min="4" max="4" width="10" style="3" customWidth="1"/>
    <col min="5" max="5" width="16.42578125" style="1" customWidth="1"/>
    <col min="6" max="6" width="28.7109375" style="1" customWidth="1"/>
    <col min="7" max="7" width="9.5703125" style="1" customWidth="1"/>
    <col min="8" max="8" width="14.140625" style="1" customWidth="1"/>
    <col min="9" max="9" width="17" style="1" customWidth="1"/>
    <col min="10" max="10" width="8.7109375" style="1" customWidth="1"/>
    <col min="11" max="11" width="14.28515625" style="1" customWidth="1"/>
    <col min="12" max="12" width="20.7109375" style="1" customWidth="1"/>
    <col min="13" max="13" width="22.42578125" style="1" customWidth="1"/>
    <col min="14" max="14" width="22.5703125" style="1" customWidth="1"/>
    <col min="15" max="15" width="16.85546875" style="1" customWidth="1"/>
    <col min="16" max="16" width="25.42578125" style="1" customWidth="1"/>
    <col min="17" max="17" width="19.140625" style="2" customWidth="1"/>
    <col min="18" max="18" width="19" style="2" customWidth="1"/>
    <col min="19" max="16384" width="9.140625" style="1"/>
  </cols>
  <sheetData>
    <row r="1" spans="1:18" s="3" customFormat="1" ht="25.5" x14ac:dyDescent="0.2">
      <c r="A1" s="5" t="s">
        <v>0</v>
      </c>
      <c r="B1" s="5" t="s">
        <v>5</v>
      </c>
      <c r="C1" s="5" t="s">
        <v>10</v>
      </c>
      <c r="D1" s="5" t="s">
        <v>7</v>
      </c>
      <c r="E1" s="5" t="s">
        <v>8</v>
      </c>
      <c r="F1" s="5" t="s">
        <v>11</v>
      </c>
      <c r="G1" s="5" t="s">
        <v>3</v>
      </c>
      <c r="H1" s="5" t="s">
        <v>13</v>
      </c>
      <c r="I1" s="6" t="s">
        <v>40</v>
      </c>
      <c r="J1" s="6" t="s">
        <v>25</v>
      </c>
      <c r="K1" s="6" t="s">
        <v>1</v>
      </c>
      <c r="L1" s="6" t="s">
        <v>41</v>
      </c>
      <c r="M1" s="6" t="s">
        <v>42</v>
      </c>
      <c r="N1" s="6" t="s">
        <v>43</v>
      </c>
      <c r="O1" s="6" t="s">
        <v>2</v>
      </c>
      <c r="P1" s="6" t="s">
        <v>44</v>
      </c>
      <c r="Q1" s="6" t="s">
        <v>38</v>
      </c>
      <c r="R1" s="6" t="s">
        <v>6</v>
      </c>
    </row>
    <row r="2" spans="1:18" ht="25.5" x14ac:dyDescent="0.2">
      <c r="A2" s="7" t="s">
        <v>12</v>
      </c>
      <c r="B2" s="7" t="s">
        <v>9</v>
      </c>
      <c r="C2" s="7" t="s">
        <v>39</v>
      </c>
      <c r="D2" s="8" t="s">
        <v>4</v>
      </c>
      <c r="E2" s="7" t="s">
        <v>17</v>
      </c>
      <c r="F2" s="9" t="s">
        <v>18</v>
      </c>
      <c r="G2" s="8" t="s">
        <v>4</v>
      </c>
      <c r="H2" s="10" t="s">
        <v>14</v>
      </c>
      <c r="I2" s="7">
        <v>1</v>
      </c>
      <c r="J2" s="7" t="s">
        <v>26</v>
      </c>
      <c r="K2" s="7">
        <v>15</v>
      </c>
      <c r="L2" s="7">
        <v>15</v>
      </c>
      <c r="M2" s="7">
        <v>24</v>
      </c>
      <c r="N2" s="7">
        <f>M2*L2</f>
        <v>360</v>
      </c>
      <c r="O2" s="9">
        <v>30</v>
      </c>
      <c r="P2" s="7">
        <f>N2*O2</f>
        <v>10800</v>
      </c>
      <c r="Q2" s="4">
        <f>(0.55*K2*P2)*I2</f>
        <v>89100</v>
      </c>
      <c r="R2" s="10" t="s">
        <v>16</v>
      </c>
    </row>
    <row r="3" spans="1:18" ht="25.5" x14ac:dyDescent="0.2">
      <c r="A3" s="7" t="s">
        <v>12</v>
      </c>
      <c r="B3" s="7" t="s">
        <v>9</v>
      </c>
      <c r="C3" s="7" t="s">
        <v>15</v>
      </c>
      <c r="D3" s="8" t="s">
        <v>4</v>
      </c>
      <c r="E3" s="7" t="s">
        <v>17</v>
      </c>
      <c r="F3" s="9" t="s">
        <v>19</v>
      </c>
      <c r="G3" s="8" t="s">
        <v>4</v>
      </c>
      <c r="H3" s="11" t="s">
        <v>33</v>
      </c>
      <c r="I3" s="7">
        <v>3</v>
      </c>
      <c r="J3" s="7" t="s">
        <v>27</v>
      </c>
      <c r="K3" s="7">
        <v>15</v>
      </c>
      <c r="L3" s="7">
        <v>15</v>
      </c>
      <c r="M3" s="7">
        <v>24</v>
      </c>
      <c r="N3" s="7">
        <f t="shared" ref="N3:N8" si="0">M3*L3</f>
        <v>360</v>
      </c>
      <c r="O3" s="9">
        <v>30</v>
      </c>
      <c r="P3" s="7">
        <f t="shared" ref="P3:P8" si="1">N3*O3</f>
        <v>10800</v>
      </c>
      <c r="Q3" s="4">
        <f>(0.43*K3*P3)*I3</f>
        <v>208980</v>
      </c>
      <c r="R3" s="10" t="s">
        <v>16</v>
      </c>
    </row>
    <row r="4" spans="1:18" ht="25.5" x14ac:dyDescent="0.2">
      <c r="A4" s="7" t="s">
        <v>12</v>
      </c>
      <c r="B4" s="7" t="s">
        <v>9</v>
      </c>
      <c r="C4" s="7" t="s">
        <v>39</v>
      </c>
      <c r="D4" s="8" t="s">
        <v>4</v>
      </c>
      <c r="E4" s="7" t="s">
        <v>17</v>
      </c>
      <c r="F4" s="9" t="s">
        <v>20</v>
      </c>
      <c r="G4" s="8" t="s">
        <v>4</v>
      </c>
      <c r="H4" s="11" t="s">
        <v>34</v>
      </c>
      <c r="I4" s="7">
        <v>3</v>
      </c>
      <c r="J4" s="7" t="s">
        <v>28</v>
      </c>
      <c r="K4" s="7">
        <v>15</v>
      </c>
      <c r="L4" s="7">
        <v>15</v>
      </c>
      <c r="M4" s="7">
        <v>24</v>
      </c>
      <c r="N4" s="7">
        <f t="shared" si="0"/>
        <v>360</v>
      </c>
      <c r="O4" s="9">
        <v>30</v>
      </c>
      <c r="P4" s="7">
        <f t="shared" si="1"/>
        <v>10800</v>
      </c>
      <c r="Q4" s="4">
        <f>(0.3*K4*P4)*I4</f>
        <v>145800</v>
      </c>
      <c r="R4" s="10" t="s">
        <v>16</v>
      </c>
    </row>
    <row r="5" spans="1:18" ht="25.5" x14ac:dyDescent="0.2">
      <c r="A5" s="7" t="s">
        <v>12</v>
      </c>
      <c r="B5" s="7" t="s">
        <v>9</v>
      </c>
      <c r="C5" s="7" t="s">
        <v>39</v>
      </c>
      <c r="D5" s="8" t="s">
        <v>4</v>
      </c>
      <c r="E5" s="7" t="s">
        <v>17</v>
      </c>
      <c r="F5" s="9" t="s">
        <v>21</v>
      </c>
      <c r="G5" s="8" t="s">
        <v>4</v>
      </c>
      <c r="H5" s="11" t="s">
        <v>35</v>
      </c>
      <c r="I5" s="7">
        <v>1</v>
      </c>
      <c r="J5" s="7" t="s">
        <v>29</v>
      </c>
      <c r="K5" s="7">
        <v>15</v>
      </c>
      <c r="L5" s="7">
        <v>15</v>
      </c>
      <c r="M5" s="7">
        <v>24</v>
      </c>
      <c r="N5" s="7">
        <f t="shared" si="0"/>
        <v>360</v>
      </c>
      <c r="O5" s="9">
        <v>30</v>
      </c>
      <c r="P5" s="7">
        <f t="shared" si="1"/>
        <v>10800</v>
      </c>
      <c r="Q5" s="4">
        <f>(0.4*K5*P5)*I5</f>
        <v>64800</v>
      </c>
      <c r="R5" s="10" t="s">
        <v>16</v>
      </c>
    </row>
    <row r="6" spans="1:18" ht="38.25" x14ac:dyDescent="0.2">
      <c r="A6" s="7" t="s">
        <v>12</v>
      </c>
      <c r="B6" s="7" t="s">
        <v>9</v>
      </c>
      <c r="C6" s="7" t="s">
        <v>39</v>
      </c>
      <c r="D6" s="8" t="s">
        <v>4</v>
      </c>
      <c r="E6" s="7" t="s">
        <v>17</v>
      </c>
      <c r="F6" s="9" t="s">
        <v>22</v>
      </c>
      <c r="G6" s="8" t="s">
        <v>4</v>
      </c>
      <c r="H6" s="11" t="s">
        <v>36</v>
      </c>
      <c r="I6" s="7">
        <v>22</v>
      </c>
      <c r="J6" s="7" t="s">
        <v>30</v>
      </c>
      <c r="K6" s="7">
        <v>15</v>
      </c>
      <c r="L6" s="7">
        <v>15</v>
      </c>
      <c r="M6" s="7">
        <v>24</v>
      </c>
      <c r="N6" s="7">
        <f t="shared" si="0"/>
        <v>360</v>
      </c>
      <c r="O6" s="9">
        <v>30</v>
      </c>
      <c r="P6" s="7">
        <f t="shared" si="1"/>
        <v>10800</v>
      </c>
      <c r="Q6" s="4">
        <f>(0.038*K6*P6)*I6</f>
        <v>135431.99999999997</v>
      </c>
      <c r="R6" s="10" t="s">
        <v>16</v>
      </c>
    </row>
    <row r="7" spans="1:18" ht="25.5" x14ac:dyDescent="0.2">
      <c r="A7" s="7" t="s">
        <v>12</v>
      </c>
      <c r="B7" s="7" t="s">
        <v>9</v>
      </c>
      <c r="C7" s="7" t="s">
        <v>39</v>
      </c>
      <c r="D7" s="8" t="s">
        <v>4</v>
      </c>
      <c r="E7" s="7" t="s">
        <v>17</v>
      </c>
      <c r="F7" s="9" t="s">
        <v>23</v>
      </c>
      <c r="G7" s="8" t="s">
        <v>4</v>
      </c>
      <c r="H7" s="11" t="s">
        <v>36</v>
      </c>
      <c r="I7" s="7">
        <v>1</v>
      </c>
      <c r="J7" s="7" t="s">
        <v>31</v>
      </c>
      <c r="K7" s="7">
        <v>15</v>
      </c>
      <c r="L7" s="7">
        <v>15</v>
      </c>
      <c r="M7" s="7">
        <v>24</v>
      </c>
      <c r="N7" s="7">
        <f t="shared" si="0"/>
        <v>360</v>
      </c>
      <c r="O7" s="9">
        <v>30</v>
      </c>
      <c r="P7" s="7">
        <f t="shared" si="1"/>
        <v>10800</v>
      </c>
      <c r="Q7" s="4">
        <f>(0.2*K7*P7)*I7</f>
        <v>32400</v>
      </c>
      <c r="R7" s="10" t="s">
        <v>16</v>
      </c>
    </row>
    <row r="8" spans="1:18" ht="25.5" x14ac:dyDescent="0.2">
      <c r="A8" s="7" t="s">
        <v>12</v>
      </c>
      <c r="B8" s="7" t="s">
        <v>9</v>
      </c>
      <c r="C8" s="7" t="s">
        <v>39</v>
      </c>
      <c r="D8" s="8" t="s">
        <v>4</v>
      </c>
      <c r="E8" s="7" t="s">
        <v>17</v>
      </c>
      <c r="F8" s="9" t="s">
        <v>24</v>
      </c>
      <c r="G8" s="8" t="s">
        <v>4</v>
      </c>
      <c r="H8" s="11" t="s">
        <v>37</v>
      </c>
      <c r="I8" s="7">
        <v>1</v>
      </c>
      <c r="J8" s="7" t="s">
        <v>32</v>
      </c>
      <c r="K8" s="7">
        <v>15</v>
      </c>
      <c r="L8" s="7">
        <v>15</v>
      </c>
      <c r="M8" s="7">
        <v>24</v>
      </c>
      <c r="N8" s="7">
        <f t="shared" si="0"/>
        <v>360</v>
      </c>
      <c r="O8" s="9">
        <v>30</v>
      </c>
      <c r="P8" s="7">
        <f t="shared" si="1"/>
        <v>10800</v>
      </c>
      <c r="Q8" s="4">
        <f>(0.9*K8*P8)*I8</f>
        <v>145800</v>
      </c>
      <c r="R8" s="10" t="s">
        <v>16</v>
      </c>
    </row>
  </sheetData>
  <autoFilter ref="A1:R2"/>
  <hyperlinks>
    <hyperlink ref="D2:D6" r:id="rId1" display="Ссылка"/>
    <hyperlink ref="D7" r:id="rId2"/>
    <hyperlink ref="D8" r:id="rId3"/>
    <hyperlink ref="G2" r:id="rId4"/>
    <hyperlink ref="G3" r:id="rId5"/>
    <hyperlink ref="G4" r:id="rId6"/>
    <hyperlink ref="G5" r:id="rId7"/>
    <hyperlink ref="G6" r:id="rId8"/>
    <hyperlink ref="G7" r:id="rId9"/>
    <hyperlink ref="G8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2026-05-05T16:29:29Z</dcterms:modified>
</cp:coreProperties>
</file>